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investorrelationsteam/Shared Documents/General/1 Kvartalsrapporter/4 Förfalloprofil/1 Rapportfiler/"/>
    </mc:Choice>
  </mc:AlternateContent>
  <xr:revisionPtr revIDLastSave="464" documentId="8_{4F58E2F0-BB75-427A-B081-C95714A88D68}" xr6:coauthVersionLast="47" xr6:coauthVersionMax="47" xr10:uidLastSave="{604F4CFF-20F8-48BA-8E75-A45206580886}"/>
  <bookViews>
    <workbookView xWindow="-108" yWindow="-108" windowWidth="41496" windowHeight="16776" xr2:uid="{00000000-000D-0000-FFFF-FFFF00000000}"/>
  </bookViews>
  <sheets>
    <sheet name="SVE24Q3" sheetId="5" r:id="rId1"/>
    <sheet name="SVE24Q2" sheetId="4" r:id="rId2"/>
    <sheet name="SVE24Q1" sheetId="1" r:id="rId3"/>
    <sheet name="Chart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" l="1"/>
  <c r="F21" i="5"/>
  <c r="D21" i="5"/>
  <c r="C21" i="5"/>
  <c r="B21" i="5"/>
  <c r="F20" i="5"/>
  <c r="E20" i="5"/>
  <c r="D20" i="5"/>
  <c r="C20" i="5"/>
  <c r="B20" i="5"/>
  <c r="H19" i="5"/>
  <c r="G19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H16" i="5"/>
  <c r="F16" i="5"/>
  <c r="E16" i="5"/>
  <c r="D16" i="5"/>
  <c r="D22" i="5" s="1"/>
  <c r="C16" i="5"/>
  <c r="C22" i="5" s="1"/>
  <c r="B16" i="5"/>
  <c r="H15" i="5"/>
  <c r="H22" i="5" s="1"/>
  <c r="G15" i="5"/>
  <c r="F15" i="5"/>
  <c r="F22" i="5" s="1"/>
  <c r="D15" i="5"/>
  <c r="C15" i="5"/>
  <c r="B15" i="5"/>
  <c r="B22" i="5" s="1"/>
  <c r="F11" i="5"/>
  <c r="E11" i="5"/>
  <c r="D11" i="5"/>
  <c r="C11" i="5"/>
  <c r="B11" i="5"/>
  <c r="H10" i="5"/>
  <c r="G10" i="5"/>
  <c r="H9" i="5"/>
  <c r="H20" i="5" s="1"/>
  <c r="G9" i="5"/>
  <c r="G20" i="5" s="1"/>
  <c r="H8" i="5"/>
  <c r="G8" i="5"/>
  <c r="H7" i="5"/>
  <c r="H18" i="5" s="1"/>
  <c r="G7" i="5"/>
  <c r="G18" i="5" s="1"/>
  <c r="H6" i="5"/>
  <c r="H17" i="5" s="1"/>
  <c r="G6" i="5"/>
  <c r="G17" i="5" s="1"/>
  <c r="H5" i="5"/>
  <c r="H11" i="5" s="1"/>
  <c r="G5" i="5"/>
  <c r="G16" i="5" s="1"/>
  <c r="H4" i="5"/>
  <c r="G4" i="5"/>
  <c r="G22" i="5" l="1"/>
  <c r="G11" i="5"/>
  <c r="H4" i="4" l="1"/>
  <c r="C17" i="4" l="1"/>
  <c r="E20" i="4"/>
  <c r="E19" i="4"/>
  <c r="E18" i="4"/>
  <c r="E22" i="4" s="1"/>
  <c r="E17" i="4"/>
  <c r="D17" i="4"/>
  <c r="B17" i="4"/>
  <c r="B22" i="4" s="1"/>
  <c r="E16" i="4"/>
  <c r="D16" i="4"/>
  <c r="F15" i="4"/>
  <c r="D15" i="4"/>
  <c r="C15" i="4"/>
  <c r="F11" i="4"/>
  <c r="E11" i="4"/>
  <c r="D11" i="4"/>
  <c r="C11" i="4"/>
  <c r="B11" i="4"/>
  <c r="H10" i="4"/>
  <c r="G10" i="4"/>
  <c r="H9" i="4"/>
  <c r="H20" i="4" s="1"/>
  <c r="G9" i="4"/>
  <c r="G20" i="4" s="1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G4" i="4"/>
  <c r="H11" i="4" l="1"/>
  <c r="F22" i="4"/>
  <c r="C22" i="4"/>
  <c r="D22" i="4"/>
  <c r="G11" i="4"/>
  <c r="G12" i="4" s="1"/>
  <c r="G15" i="4"/>
  <c r="G22" i="4" s="1"/>
  <c r="H15" i="4"/>
  <c r="H22" i="4" s="1"/>
  <c r="H20" i="1" l="1"/>
  <c r="H19" i="1"/>
  <c r="G20" i="1"/>
  <c r="G15" i="1"/>
  <c r="E20" i="1"/>
  <c r="C15" i="1"/>
  <c r="C22" i="1" s="1"/>
  <c r="C16" i="1"/>
  <c r="H4" i="1"/>
  <c r="G9" i="1"/>
  <c r="H9" i="1"/>
  <c r="B22" i="1"/>
  <c r="F15" i="1"/>
  <c r="B11" i="1"/>
  <c r="F22" i="1" l="1"/>
  <c r="G10" i="1"/>
  <c r="G8" i="1"/>
  <c r="G7" i="1"/>
  <c r="G6" i="1"/>
  <c r="G5" i="1"/>
  <c r="G4" i="1"/>
  <c r="H8" i="1"/>
  <c r="H10" i="1"/>
  <c r="H7" i="1"/>
  <c r="H6" i="1"/>
  <c r="H5" i="1"/>
  <c r="F11" i="1"/>
  <c r="E11" i="1"/>
  <c r="D11" i="1"/>
  <c r="C11" i="1"/>
  <c r="H11" i="1" l="1"/>
  <c r="G11" i="1"/>
  <c r="H18" i="1" l="1"/>
  <c r="H17" i="1"/>
  <c r="H16" i="1"/>
  <c r="H15" i="1"/>
  <c r="E19" i="1"/>
  <c r="E18" i="1"/>
  <c r="E17" i="1"/>
  <c r="E16" i="1"/>
  <c r="H22" i="1" l="1"/>
  <c r="E22" i="1"/>
  <c r="G19" i="1"/>
  <c r="G18" i="1"/>
  <c r="B17" i="1"/>
  <c r="D17" i="1"/>
  <c r="D16" i="1"/>
  <c r="D15" i="1"/>
  <c r="D22" i="1" l="1"/>
  <c r="G17" i="1"/>
  <c r="G16" i="1"/>
  <c r="G22" i="1" l="1"/>
  <c r="G12" i="1"/>
</calcChain>
</file>

<file path=xl/sharedStrings.xml><?xml version="1.0" encoding="utf-8"?>
<sst xmlns="http://schemas.openxmlformats.org/spreadsheetml/2006/main" count="48" uniqueCount="17">
  <si>
    <t>Obligationer (MTN)</t>
  </si>
  <si>
    <t>Övriga lån</t>
  </si>
  <si>
    <t>År</t>
  </si>
  <si>
    <t>Total</t>
  </si>
  <si>
    <t>Per</t>
  </si>
  <si>
    <t>Sum</t>
  </si>
  <si>
    <t>Bilateral bankfacilitet (outnyttjad)</t>
  </si>
  <si>
    <t>Syndikerat banklån</t>
  </si>
  <si>
    <t>Mdkr</t>
  </si>
  <si>
    <t>Diagram</t>
  </si>
  <si>
    <t>Nyttjat</t>
  </si>
  <si>
    <t>Syndikerad bankfacilitet (outnyttjad)</t>
  </si>
  <si>
    <t>Mkr</t>
  </si>
  <si>
    <t>2030 och senare</t>
  </si>
  <si>
    <t>2030 and later</t>
  </si>
  <si>
    <t>SEK billion</t>
  </si>
  <si>
    <t>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</si>
</sst>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2" applyFont="1" applyAlignment="1">
      <alignment wrapText="1"/>
    </xf>
    <xf numFmtId="0" fontId="2" fillId="0" borderId="0" xfId="1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left"/>
    </xf>
    <xf numFmtId="3" fontId="0" fillId="2" borderId="0" xfId="0" applyNumberFormat="1" applyFill="1"/>
    <xf numFmtId="3" fontId="0" fillId="2" borderId="1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/>
    <xf numFmtId="0" fontId="0" fillId="2" borderId="0" xfId="0" applyFill="1"/>
    <xf numFmtId="0" fontId="0" fillId="0" borderId="1" xfId="0" applyBorder="1"/>
    <xf numFmtId="3" fontId="0" fillId="0" borderId="1" xfId="0" applyNumberFormat="1" applyBorder="1"/>
    <xf numFmtId="0" fontId="2" fillId="0" borderId="1" xfId="1" applyFont="1" applyBorder="1" applyAlignment="1">
      <alignment wrapText="1"/>
    </xf>
    <xf numFmtId="164" fontId="0" fillId="3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3" borderId="0" xfId="0" applyNumberFormat="1" applyFont="1" applyFill="1"/>
    <xf numFmtId="164" fontId="2" fillId="3" borderId="1" xfId="0" applyNumberFormat="1" applyFont="1" applyFill="1" applyBorder="1"/>
    <xf numFmtId="4" fontId="2" fillId="3" borderId="0" xfId="0" applyNumberFormat="1" applyFont="1" applyFill="1"/>
    <xf numFmtId="4" fontId="2" fillId="3" borderId="1" xfId="0" applyNumberFormat="1" applyFont="1" applyFill="1" applyBorder="1"/>
  </cellXfs>
  <cellStyles count="4">
    <cellStyle name="Normal" xfId="0" builtinId="0"/>
    <cellStyle name="Normal 2" xfId="3" xr:uid="{965DA7DF-B4AE-4DE3-A2FD-2CD2A1C835E0}"/>
    <cellStyle name="Normal 289 2 3" xfId="1" xr:uid="{00000000-0005-0000-0000-000001000000}"/>
    <cellStyle name="Normal 289 2 3 2" xfId="2" xr:uid="{5411BA4E-0E87-4309-A995-42C48AB7E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292300375919089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SVE24Q3!$F$3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6.0139862849256223E-2"/>
                  <c:y val="-8.3739047369433325E-3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15-4AB8-87E6-B754CFF5EE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5-4AB8-87E6-B754CFF5EE7B}"/>
            </c:ext>
          </c:extLst>
        </c:ser>
        <c:ser>
          <c:idx val="4"/>
          <c:order val="1"/>
          <c:tx>
            <c:strRef>
              <c:f>SVE24Q3!$E$3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5-4AB8-87E6-B754CFF5EE7B}"/>
            </c:ext>
          </c:extLst>
        </c:ser>
        <c:ser>
          <c:idx val="3"/>
          <c:order val="2"/>
          <c:tx>
            <c:strRef>
              <c:f>SVE24Q3!$D$3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5-4AB8-87E6-B754CFF5EE7B}"/>
            </c:ext>
          </c:extLst>
        </c:ser>
        <c:ser>
          <c:idx val="1"/>
          <c:order val="3"/>
          <c:tx>
            <c:strRef>
              <c:f>SVE24Q3!$C$3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3.5537191683651409E-2"/>
                  <c:y val="-3.349561894777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15-4AB8-87E6-B754CFF5EE7B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15-4AB8-87E6-B754CFF5EE7B}"/>
            </c:ext>
          </c:extLst>
        </c:ser>
        <c:ser>
          <c:idx val="0"/>
          <c:order val="4"/>
          <c:tx>
            <c:strRef>
              <c:f>SVE24Q3!$B$3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15-4AB8-87E6-B754CFF5EE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15-4AB8-87E6-B754CFF5EE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15-4AB8-87E6-B754CFF5EE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15-4AB8-87E6-B754CFF5EE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15-4AB8-87E6-B754CFF5EE7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15-4AB8-87E6-B754CFF5EE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5-4AB8-87E6-B754CFF5E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054106419708918E-2"/>
          <c:y val="2.5219942222502442E-2"/>
          <c:w val="0.96989178716058222"/>
          <c:h val="0.8376039267648622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SVE24Q3!$F$3</c:f>
              <c:strCache>
                <c:ptCount val="1"/>
                <c:pt idx="0">
                  <c:v>Övriga lån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-4.8583707081787872E-2"/>
                  <c:y val="-1.2609971111251221E-2"/>
                </c:manualLayout>
              </c:layout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/>
                  </a:pPr>
                  <a:endParaRPr lang="sv-S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4568430989262E-2"/>
                      <c:h val="3.1955851200355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0F7-42D0-8442-D2D85582D818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F-4340-A545-9A583A280CA2}"/>
            </c:ext>
          </c:extLst>
        </c:ser>
        <c:ser>
          <c:idx val="4"/>
          <c:order val="1"/>
          <c:tx>
            <c:strRef>
              <c:f>SVE24Q3!$E$3</c:f>
              <c:strCache>
                <c:ptCount val="1"/>
                <c:pt idx="0">
                  <c:v>Obligationer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89-47F9-957A-3C35D1D7FA44}"/>
            </c:ext>
          </c:extLst>
        </c:ser>
        <c:ser>
          <c:idx val="3"/>
          <c:order val="2"/>
          <c:tx>
            <c:strRef>
              <c:f>SVE24Q3!$D$3</c:f>
              <c:strCache>
                <c:ptCount val="1"/>
                <c:pt idx="0">
                  <c:v>Syndikerat banklån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1.6422661548773365E-2"/>
                  <c:y val="-2.1016618518752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7-42D0-8442-D2D85582D818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1-45F9-816E-BFB5F35C67B4}"/>
            </c:ext>
          </c:extLst>
        </c:ser>
        <c:ser>
          <c:idx val="0"/>
          <c:order val="3"/>
          <c:tx>
            <c:strRef>
              <c:f>SVE24Q3!$B$3</c:f>
              <c:strCache>
                <c:ptCount val="1"/>
                <c:pt idx="0">
                  <c:v>Syndikerad bankfacilitet (outnyttjad)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9-47F9-957A-3C35D1D7FA44}"/>
            </c:ext>
          </c:extLst>
        </c:ser>
        <c:ser>
          <c:idx val="1"/>
          <c:order val="4"/>
          <c:tx>
            <c:strRef>
              <c:f>SVE24Q3!$C$3</c:f>
              <c:strCache>
                <c:ptCount val="1"/>
                <c:pt idx="0">
                  <c:v>Bilateral bankfacilitet (outnyttjad)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0"/>
                  <c:y val="-4.20332370375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F7-42D0-8442-D2D85582D818}"/>
                </c:ext>
              </c:extLst>
            </c:dLbl>
            <c:spPr>
              <a:pattFill prst="ltHorz">
                <a:fgClr>
                  <a:schemeClr val="bg2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85000"/>
                  </a:schemeClr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1-45F9-816E-BFB5F35C6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lineChart>
        <c:grouping val="standard"/>
        <c:varyColors val="0"/>
        <c:ser>
          <c:idx val="6"/>
          <c:order val="5"/>
          <c:spPr>
            <a:ln>
              <a:noFill/>
            </a:ln>
          </c:spPr>
          <c:marker>
            <c:symbol val="none"/>
          </c:marker>
          <c:cat>
            <c:strRef>
              <c:f>SVE24Q3!$A$15:$A$21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SVE24Q3!$G$15:$G$21</c:f>
              <c:numCache>
                <c:formatCode>#\ ##0.0</c:formatCode>
                <c:ptCount val="7"/>
                <c:pt idx="0">
                  <c:v>0.87788999999999995</c:v>
                </c:pt>
                <c:pt idx="1">
                  <c:v>2.5078</c:v>
                </c:pt>
                <c:pt idx="2">
                  <c:v>14.5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F-4BFA-B414-2DDF4226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920464"/>
        <c:axId val="1803920048"/>
      </c:line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valAx>
        <c:axId val="1803920048"/>
        <c:scaling>
          <c:orientation val="minMax"/>
        </c:scaling>
        <c:delete val="1"/>
        <c:axPos val="r"/>
        <c:numFmt formatCode="#,##0.0" sourceLinked="0"/>
        <c:majorTickMark val="out"/>
        <c:minorTickMark val="none"/>
        <c:tickLblPos val="nextTo"/>
        <c:crossAx val="1803920464"/>
        <c:crosses val="max"/>
        <c:crossBetween val="between"/>
      </c:valAx>
      <c:catAx>
        <c:axId val="180392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392004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2523900429567376E-2"/>
          <c:y val="0.90473199795927284"/>
          <c:w val="0.9776857216471434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9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32320" y="358140"/>
    <xdr:ext cx="9291674" cy="60664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24CEDD-8C4E-460F-A023-2611D7FFD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674" cy="60664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CBE6-FF4D-43FF-817C-5A2B455D81D8}">
  <dimension ref="A1:H23"/>
  <sheetViews>
    <sheetView tabSelected="1" workbookViewId="0">
      <selection activeCell="C25" sqref="C25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45565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149.4</v>
      </c>
      <c r="D4" s="9">
        <v>500</v>
      </c>
      <c r="E4" s="9"/>
      <c r="F4" s="9">
        <v>228.49</v>
      </c>
      <c r="G4" s="11">
        <f t="shared" ref="G4:G10" si="0">SUM(B4:F4)</f>
        <v>877.89</v>
      </c>
      <c r="H4" s="12">
        <f t="shared" ref="H4:H10" si="1">SUM(D4:F4)</f>
        <v>728.49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9">
        <v>7.8</v>
      </c>
      <c r="G5" s="11">
        <f t="shared" si="0"/>
        <v>2507.8000000000002</v>
      </c>
      <c r="H5" s="12">
        <f t="shared" si="1"/>
        <v>2507.8000000000002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9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9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9"/>
      <c r="G9" s="11">
        <f t="shared" si="0"/>
        <v>3250</v>
      </c>
      <c r="H9" s="12">
        <f>SUM(D9:F9)</f>
        <v>3250</v>
      </c>
    </row>
    <row r="10" spans="1:8" x14ac:dyDescent="0.3">
      <c r="A10" s="8" t="s">
        <v>14</v>
      </c>
      <c r="B10" s="13"/>
      <c r="C10" s="9"/>
      <c r="D10" s="9"/>
      <c r="E10" s="9"/>
      <c r="F10" s="9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>SUM(B4:B10)</f>
        <v>5000</v>
      </c>
      <c r="C11" s="12">
        <f t="shared" ref="C11:F11" si="2">SUM(C4:C10)</f>
        <v>3149.4</v>
      </c>
      <c r="D11" s="12">
        <f t="shared" si="2"/>
        <v>4250</v>
      </c>
      <c r="E11" s="12">
        <f t="shared" si="2"/>
        <v>16000</v>
      </c>
      <c r="F11" s="11">
        <f t="shared" si="2"/>
        <v>236.29000000000002</v>
      </c>
      <c r="G11" s="11">
        <f>SUM(G4:G10)</f>
        <v>28635.69</v>
      </c>
      <c r="H11" s="12">
        <f>SUM(H4:H10)</f>
        <v>20486.29</v>
      </c>
    </row>
    <row r="12" spans="1:8" x14ac:dyDescent="0.3">
      <c r="A12" s="14"/>
      <c r="B12" s="1"/>
      <c r="C12" s="1"/>
      <c r="D12" s="1"/>
      <c r="E12" s="1"/>
      <c r="F12" s="1"/>
      <c r="G12" s="15"/>
    </row>
    <row r="13" spans="1:8" x14ac:dyDescent="0.3">
      <c r="A13" s="16" t="s">
        <v>15</v>
      </c>
      <c r="G13" s="14"/>
    </row>
    <row r="14" spans="1:8" x14ac:dyDescent="0.3">
      <c r="A14" s="14" t="s">
        <v>16</v>
      </c>
      <c r="G14" s="14"/>
    </row>
    <row r="15" spans="1:8" x14ac:dyDescent="0.3">
      <c r="A15" s="8">
        <v>2024</v>
      </c>
      <c r="B15" s="17" t="str">
        <f>+IF(ISNUMBER(B4),B4/1000,"")</f>
        <v/>
      </c>
      <c r="C15" s="17">
        <f t="shared" ref="C15:F20" si="3">+IF(ISNUMBER(C4),C4/1000,"")</f>
        <v>0.14940000000000001</v>
      </c>
      <c r="D15" s="17">
        <f t="shared" si="3"/>
        <v>0.5</v>
      </c>
      <c r="E15" s="17"/>
      <c r="F15" s="18">
        <f t="shared" si="3"/>
        <v>0.22849</v>
      </c>
      <c r="G15" s="18">
        <f t="shared" ref="G15:H20" si="4">+G4/1000</f>
        <v>0.87788999999999995</v>
      </c>
      <c r="H15" s="17">
        <f t="shared" si="4"/>
        <v>0.72848999999999997</v>
      </c>
    </row>
    <row r="16" spans="1:8" x14ac:dyDescent="0.3">
      <c r="A16" s="8">
        <v>2025</v>
      </c>
      <c r="B16" s="17" t="str">
        <f>+IF(ISNUMBER(B5),B5/1000,"")</f>
        <v/>
      </c>
      <c r="C16" s="17" t="str">
        <f t="shared" si="3"/>
        <v/>
      </c>
      <c r="D16" s="17">
        <f t="shared" si="3"/>
        <v>0.5</v>
      </c>
      <c r="E16" s="17">
        <f t="shared" si="3"/>
        <v>2</v>
      </c>
      <c r="F16" s="18">
        <f t="shared" si="3"/>
        <v>7.7999999999999996E-3</v>
      </c>
      <c r="G16" s="18">
        <f t="shared" si="4"/>
        <v>2.5078</v>
      </c>
      <c r="H16" s="17">
        <f t="shared" si="4"/>
        <v>2.5078</v>
      </c>
    </row>
    <row r="17" spans="1:8" x14ac:dyDescent="0.3">
      <c r="A17" s="8">
        <v>2026</v>
      </c>
      <c r="B17" s="17">
        <f>+IF(ISNUMBER(B6),B6/1000,"")</f>
        <v>5</v>
      </c>
      <c r="C17" s="17">
        <f t="shared" si="3"/>
        <v>3</v>
      </c>
      <c r="D17" s="17">
        <f t="shared" si="3"/>
        <v>3.25</v>
      </c>
      <c r="E17" s="17">
        <f t="shared" si="3"/>
        <v>3.25</v>
      </c>
      <c r="F17" s="18" t="str">
        <f t="shared" si="3"/>
        <v/>
      </c>
      <c r="G17" s="18">
        <f t="shared" si="4"/>
        <v>14.5</v>
      </c>
      <c r="H17" s="17">
        <f t="shared" si="4"/>
        <v>6.5</v>
      </c>
    </row>
    <row r="18" spans="1:8" x14ac:dyDescent="0.3">
      <c r="A18" s="8">
        <v>2027</v>
      </c>
      <c r="B18" s="17" t="str">
        <f t="shared" ref="B18:F21" si="5">+IF(ISNUMBER(B7),B7/1000,"")</f>
        <v/>
      </c>
      <c r="C18" s="17" t="str">
        <f t="shared" si="3"/>
        <v/>
      </c>
      <c r="D18" s="17" t="str">
        <f>+IF(ISNUMBER(D7),D7/1000,"")</f>
        <v/>
      </c>
      <c r="E18" s="17">
        <f t="shared" si="3"/>
        <v>3.25</v>
      </c>
      <c r="F18" s="18" t="str">
        <f t="shared" si="3"/>
        <v/>
      </c>
      <c r="G18" s="18">
        <f t="shared" si="4"/>
        <v>3.25</v>
      </c>
      <c r="H18" s="17">
        <f t="shared" si="4"/>
        <v>3.25</v>
      </c>
    </row>
    <row r="19" spans="1:8" x14ac:dyDescent="0.3">
      <c r="A19" s="8">
        <v>2028</v>
      </c>
      <c r="B19" s="17" t="str">
        <f t="shared" si="5"/>
        <v/>
      </c>
      <c r="C19" s="17" t="str">
        <f t="shared" si="3"/>
        <v/>
      </c>
      <c r="D19" s="17" t="str">
        <f t="shared" si="3"/>
        <v/>
      </c>
      <c r="E19" s="17">
        <f t="shared" si="3"/>
        <v>4.25</v>
      </c>
      <c r="F19" s="18" t="str">
        <f t="shared" si="3"/>
        <v/>
      </c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 t="str">
        <f t="shared" si="5"/>
        <v/>
      </c>
      <c r="C20" s="17" t="str">
        <f t="shared" si="3"/>
        <v/>
      </c>
      <c r="D20" s="17" t="str">
        <f t="shared" si="3"/>
        <v/>
      </c>
      <c r="E20" s="17">
        <f t="shared" si="3"/>
        <v>3.25</v>
      </c>
      <c r="F20" s="18" t="str">
        <f t="shared" si="3"/>
        <v/>
      </c>
      <c r="G20" s="18">
        <f t="shared" si="4"/>
        <v>3.25</v>
      </c>
      <c r="H20" s="17">
        <f t="shared" si="4"/>
        <v>3.25</v>
      </c>
    </row>
    <row r="21" spans="1:8" ht="15" thickBot="1" x14ac:dyDescent="0.35">
      <c r="A21" s="8" t="s">
        <v>14</v>
      </c>
      <c r="B21" s="19" t="str">
        <f t="shared" si="5"/>
        <v/>
      </c>
      <c r="C21" s="19" t="str">
        <f t="shared" si="5"/>
        <v/>
      </c>
      <c r="D21" s="19" t="str">
        <f t="shared" si="5"/>
        <v/>
      </c>
      <c r="E21" s="19"/>
      <c r="F21" s="20" t="str">
        <f t="shared" si="5"/>
        <v/>
      </c>
      <c r="G21" s="20"/>
      <c r="H21" s="19"/>
    </row>
    <row r="22" spans="1:8" x14ac:dyDescent="0.3">
      <c r="A22" s="14" t="s">
        <v>5</v>
      </c>
      <c r="B22" s="23">
        <f t="shared" ref="B22:H22" si="6">SUM(B15:B21)</f>
        <v>5</v>
      </c>
      <c r="C22" s="23">
        <f t="shared" si="6"/>
        <v>3.1494</v>
      </c>
      <c r="D22" s="23">
        <f t="shared" si="6"/>
        <v>4.25</v>
      </c>
      <c r="E22" s="23">
        <f t="shared" si="6"/>
        <v>16</v>
      </c>
      <c r="F22" s="24">
        <f t="shared" si="6"/>
        <v>0.23629</v>
      </c>
      <c r="G22" s="24">
        <f t="shared" si="6"/>
        <v>28.63569</v>
      </c>
      <c r="H22" s="23">
        <f t="shared" si="6"/>
        <v>20.48629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C003-F6C7-4D20-BAD2-1F4577EA318F}">
  <dimension ref="A1:H23"/>
  <sheetViews>
    <sheetView workbookViewId="0">
      <selection activeCell="C4" sqref="C4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45473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110</v>
      </c>
      <c r="D4" s="9">
        <v>500</v>
      </c>
      <c r="E4" s="9"/>
      <c r="F4" s="10">
        <v>244</v>
      </c>
      <c r="G4" s="11">
        <f t="shared" ref="G4:G10" si="0">SUM(B4:F4)</f>
        <v>854</v>
      </c>
      <c r="H4" s="12">
        <f>SUM(D4:F4)</f>
        <v>744</v>
      </c>
    </row>
    <row r="5" spans="1:8" x14ac:dyDescent="0.3">
      <c r="A5" s="8">
        <v>2025</v>
      </c>
      <c r="B5" s="9"/>
      <c r="C5" s="9"/>
      <c r="D5" s="9">
        <v>500</v>
      </c>
      <c r="E5" s="9">
        <v>2000</v>
      </c>
      <c r="F5" s="10">
        <v>7</v>
      </c>
      <c r="G5" s="11">
        <f t="shared" si="0"/>
        <v>2507</v>
      </c>
      <c r="H5" s="12">
        <f t="shared" ref="H5:H10" si="1">SUM(D5:F5)</f>
        <v>2507</v>
      </c>
    </row>
    <row r="6" spans="1:8" x14ac:dyDescent="0.3">
      <c r="A6" s="8">
        <v>2026</v>
      </c>
      <c r="B6" s="9">
        <v>5000</v>
      </c>
      <c r="C6" s="9">
        <v>3000</v>
      </c>
      <c r="D6" s="9">
        <v>3250</v>
      </c>
      <c r="E6" s="9">
        <v>3250</v>
      </c>
      <c r="F6" s="10"/>
      <c r="G6" s="11">
        <f t="shared" si="0"/>
        <v>14500</v>
      </c>
      <c r="H6" s="12">
        <f t="shared" si="1"/>
        <v>6500</v>
      </c>
    </row>
    <row r="7" spans="1:8" x14ac:dyDescent="0.3">
      <c r="A7" s="8">
        <v>2027</v>
      </c>
      <c r="B7" s="9"/>
      <c r="C7" s="9"/>
      <c r="D7" s="9"/>
      <c r="E7" s="9">
        <v>3250</v>
      </c>
      <c r="F7" s="10"/>
      <c r="G7" s="11">
        <f t="shared" si="0"/>
        <v>3250</v>
      </c>
      <c r="H7" s="12">
        <f t="shared" si="1"/>
        <v>3250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3250</v>
      </c>
      <c r="F9" s="10"/>
      <c r="G9" s="11">
        <f t="shared" si="0"/>
        <v>3250</v>
      </c>
      <c r="H9" s="12">
        <f>SUM(D9:F9)</f>
        <v>3250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3110</v>
      </c>
      <c r="D11" s="12">
        <f t="shared" si="2"/>
        <v>4250</v>
      </c>
      <c r="E11" s="12">
        <f t="shared" si="2"/>
        <v>16000</v>
      </c>
      <c r="F11" s="12">
        <f t="shared" si="2"/>
        <v>251</v>
      </c>
      <c r="G11" s="12">
        <f t="shared" si="2"/>
        <v>28611</v>
      </c>
      <c r="H11" s="12">
        <f t="shared" si="2"/>
        <v>20501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0.11</v>
      </c>
      <c r="D15" s="17">
        <f t="shared" ref="D15:H20" si="3">+D4/1000</f>
        <v>0.5</v>
      </c>
      <c r="E15" s="17"/>
      <c r="F15" s="18">
        <f t="shared" si="3"/>
        <v>0.24399999999999999</v>
      </c>
      <c r="G15" s="18">
        <f>+G4/1000</f>
        <v>0.85399999999999998</v>
      </c>
      <c r="H15" s="17">
        <f t="shared" si="3"/>
        <v>0.74399999999999999</v>
      </c>
    </row>
    <row r="16" spans="1:8" x14ac:dyDescent="0.3">
      <c r="A16" s="8">
        <v>2025</v>
      </c>
      <c r="B16" s="17"/>
      <c r="C16" s="17"/>
      <c r="D16" s="17">
        <f t="shared" si="3"/>
        <v>0.5</v>
      </c>
      <c r="E16" s="17">
        <f t="shared" si="3"/>
        <v>2</v>
      </c>
      <c r="F16" s="18"/>
      <c r="G16" s="18">
        <f t="shared" si="3"/>
        <v>2.5070000000000001</v>
      </c>
      <c r="H16" s="17">
        <f t="shared" si="3"/>
        <v>2.5070000000000001</v>
      </c>
    </row>
    <row r="17" spans="1:8" x14ac:dyDescent="0.3">
      <c r="A17" s="8">
        <v>2026</v>
      </c>
      <c r="B17" s="17">
        <f>+B6/1000</f>
        <v>5</v>
      </c>
      <c r="C17" s="17">
        <f>+C6/1000</f>
        <v>3</v>
      </c>
      <c r="D17" s="17">
        <f>+D6/1000</f>
        <v>3.25</v>
      </c>
      <c r="E17" s="17">
        <f>+E6/1000</f>
        <v>3.25</v>
      </c>
      <c r="F17" s="18"/>
      <c r="G17" s="18">
        <f t="shared" si="3"/>
        <v>14.5</v>
      </c>
      <c r="H17" s="17">
        <f t="shared" si="3"/>
        <v>6.5</v>
      </c>
    </row>
    <row r="18" spans="1:8" x14ac:dyDescent="0.3">
      <c r="A18" s="8">
        <v>2027</v>
      </c>
      <c r="B18" s="17"/>
      <c r="C18" s="17"/>
      <c r="D18" s="17"/>
      <c r="E18" s="17">
        <f>+E7/1000</f>
        <v>3.25</v>
      </c>
      <c r="F18" s="18"/>
      <c r="G18" s="18">
        <f t="shared" si="3"/>
        <v>3.25</v>
      </c>
      <c r="H18" s="17">
        <f t="shared" si="3"/>
        <v>3.25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3"/>
        <v>4.25</v>
      </c>
      <c r="H19" s="17">
        <f t="shared" si="3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3.25</v>
      </c>
      <c r="F20" s="18"/>
      <c r="G20" s="18">
        <f t="shared" si="3"/>
        <v>3.25</v>
      </c>
      <c r="H20" s="17">
        <f t="shared" si="3"/>
        <v>3.25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3">
        <f>SUM(B15:B21)</f>
        <v>5</v>
      </c>
      <c r="C22" s="23">
        <f>SUM(C15:C21)</f>
        <v>3.11</v>
      </c>
      <c r="D22" s="23">
        <f t="shared" ref="D22:E22" si="4">SUM(D15:D21)</f>
        <v>4.25</v>
      </c>
      <c r="E22" s="23">
        <f t="shared" si="4"/>
        <v>16</v>
      </c>
      <c r="F22" s="24">
        <f>SUM(F15:F21)</f>
        <v>0.24399999999999999</v>
      </c>
      <c r="G22" s="24">
        <f>SUM(G15:G21)</f>
        <v>28.611000000000001</v>
      </c>
      <c r="H22" s="23">
        <f>SUM(H15:H21)</f>
        <v>20.501000000000001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H28" sqref="H28"/>
    </sheetView>
  </sheetViews>
  <sheetFormatPr defaultRowHeight="14.4" x14ac:dyDescent="0.3"/>
  <cols>
    <col min="1" max="1" width="15.109375" bestFit="1" customWidth="1"/>
    <col min="2" max="5" width="12.6640625" customWidth="1"/>
    <col min="6" max="6" width="11.44140625" customWidth="1"/>
  </cols>
  <sheetData>
    <row r="1" spans="1:8" x14ac:dyDescent="0.3">
      <c r="A1" s="2" t="s">
        <v>4</v>
      </c>
      <c r="B1" s="5">
        <v>45382</v>
      </c>
    </row>
    <row r="2" spans="1:8" x14ac:dyDescent="0.3">
      <c r="A2" s="2" t="s">
        <v>12</v>
      </c>
    </row>
    <row r="3" spans="1:8" ht="48" customHeight="1" x14ac:dyDescent="0.3">
      <c r="A3" s="7" t="s">
        <v>2</v>
      </c>
      <c r="B3" s="3" t="s">
        <v>11</v>
      </c>
      <c r="C3" s="3" t="s">
        <v>6</v>
      </c>
      <c r="D3" s="3" t="s">
        <v>7</v>
      </c>
      <c r="E3" s="4" t="s">
        <v>0</v>
      </c>
      <c r="F3" s="4" t="s">
        <v>1</v>
      </c>
      <c r="G3" s="4" t="s">
        <v>3</v>
      </c>
      <c r="H3" s="4" t="s">
        <v>10</v>
      </c>
    </row>
    <row r="4" spans="1:8" x14ac:dyDescent="0.3">
      <c r="A4" s="8">
        <v>2024</v>
      </c>
      <c r="B4" s="9"/>
      <c r="C4" s="9">
        <v>144</v>
      </c>
      <c r="D4" s="9">
        <v>1000</v>
      </c>
      <c r="E4" s="9"/>
      <c r="F4" s="10">
        <v>202</v>
      </c>
      <c r="G4" s="11">
        <f t="shared" ref="G4:G10" si="0">SUM(B4:F4)</f>
        <v>1346</v>
      </c>
      <c r="H4" s="12">
        <f>SUM(D4:F4)</f>
        <v>1202</v>
      </c>
    </row>
    <row r="5" spans="1:8" x14ac:dyDescent="0.3">
      <c r="A5" s="8">
        <v>2025</v>
      </c>
      <c r="B5" s="9"/>
      <c r="C5" s="9">
        <v>2000</v>
      </c>
      <c r="D5" s="9">
        <v>514</v>
      </c>
      <c r="E5" s="9">
        <v>2000</v>
      </c>
      <c r="F5" s="10"/>
      <c r="G5" s="11">
        <f t="shared" si="0"/>
        <v>4514</v>
      </c>
      <c r="H5" s="12">
        <f t="shared" ref="H5:H10" si="1">SUM(D5:F5)</f>
        <v>2514</v>
      </c>
    </row>
    <row r="6" spans="1:8" x14ac:dyDescent="0.3">
      <c r="A6" s="8">
        <v>2026</v>
      </c>
      <c r="B6" s="9">
        <v>5000</v>
      </c>
      <c r="C6" s="9"/>
      <c r="D6" s="9">
        <v>6750</v>
      </c>
      <c r="E6" s="9">
        <v>3250</v>
      </c>
      <c r="F6" s="10"/>
      <c r="G6" s="11">
        <f t="shared" si="0"/>
        <v>15000</v>
      </c>
      <c r="H6" s="12">
        <f t="shared" si="1"/>
        <v>10000</v>
      </c>
    </row>
    <row r="7" spans="1:8" x14ac:dyDescent="0.3">
      <c r="A7" s="8">
        <v>2027</v>
      </c>
      <c r="B7" s="9"/>
      <c r="C7" s="9"/>
      <c r="D7" s="9"/>
      <c r="E7" s="9">
        <v>2750</v>
      </c>
      <c r="F7" s="10"/>
      <c r="G7" s="11">
        <f t="shared" si="0"/>
        <v>2750</v>
      </c>
      <c r="H7" s="12">
        <f t="shared" si="1"/>
        <v>2750</v>
      </c>
    </row>
    <row r="8" spans="1:8" x14ac:dyDescent="0.3">
      <c r="A8" s="8">
        <v>2028</v>
      </c>
      <c r="B8" s="9"/>
      <c r="C8" s="9"/>
      <c r="D8" s="9"/>
      <c r="E8" s="9">
        <v>4250</v>
      </c>
      <c r="F8" s="10"/>
      <c r="G8" s="11">
        <f t="shared" si="0"/>
        <v>4250</v>
      </c>
      <c r="H8" s="12">
        <f>SUM(D8:F8)</f>
        <v>4250</v>
      </c>
    </row>
    <row r="9" spans="1:8" x14ac:dyDescent="0.3">
      <c r="A9" s="8">
        <v>2029</v>
      </c>
      <c r="B9" s="9"/>
      <c r="C9" s="9"/>
      <c r="D9" s="9"/>
      <c r="E9" s="9">
        <v>1250</v>
      </c>
      <c r="F9" s="10"/>
      <c r="G9" s="11">
        <f t="shared" si="0"/>
        <v>1250</v>
      </c>
      <c r="H9" s="12">
        <f>SUM(D9:F9)</f>
        <v>1250</v>
      </c>
    </row>
    <row r="10" spans="1:8" x14ac:dyDescent="0.3">
      <c r="A10" s="8" t="s">
        <v>13</v>
      </c>
      <c r="B10" s="13"/>
      <c r="C10" s="9"/>
      <c r="D10" s="9"/>
      <c r="E10" s="9"/>
      <c r="F10" s="10"/>
      <c r="G10" s="11">
        <f t="shared" si="0"/>
        <v>0</v>
      </c>
      <c r="H10" s="12">
        <f t="shared" si="1"/>
        <v>0</v>
      </c>
    </row>
    <row r="11" spans="1:8" x14ac:dyDescent="0.3">
      <c r="A11" s="14" t="s">
        <v>5</v>
      </c>
      <c r="B11" s="12">
        <f t="shared" ref="B11:H11" si="2">SUM(B4:B10)</f>
        <v>5000</v>
      </c>
      <c r="C11" s="12">
        <f t="shared" si="2"/>
        <v>2144</v>
      </c>
      <c r="D11" s="12">
        <f t="shared" si="2"/>
        <v>8264</v>
      </c>
      <c r="E11" s="12">
        <f t="shared" si="2"/>
        <v>13500</v>
      </c>
      <c r="F11" s="12">
        <f t="shared" si="2"/>
        <v>202</v>
      </c>
      <c r="G11" s="12">
        <f t="shared" si="2"/>
        <v>29110</v>
      </c>
      <c r="H11" s="12">
        <f t="shared" si="2"/>
        <v>21966</v>
      </c>
    </row>
    <row r="12" spans="1:8" x14ac:dyDescent="0.3">
      <c r="A12" s="14"/>
      <c r="B12" s="1"/>
      <c r="C12" s="1"/>
      <c r="D12" s="1"/>
      <c r="E12" s="1"/>
      <c r="F12" s="1"/>
      <c r="G12" s="15">
        <f>SUM(B11:F11)-G11</f>
        <v>0</v>
      </c>
    </row>
    <row r="13" spans="1:8" x14ac:dyDescent="0.3">
      <c r="A13" s="16" t="s">
        <v>8</v>
      </c>
      <c r="G13" s="14"/>
    </row>
    <row r="14" spans="1:8" x14ac:dyDescent="0.3">
      <c r="A14" s="14" t="s">
        <v>9</v>
      </c>
      <c r="G14" s="14"/>
    </row>
    <row r="15" spans="1:8" x14ac:dyDescent="0.3">
      <c r="A15" s="8">
        <v>2024</v>
      </c>
      <c r="B15" s="17"/>
      <c r="C15" s="17">
        <f>+C4/1000</f>
        <v>0.14399999999999999</v>
      </c>
      <c r="D15" s="17">
        <f t="shared" ref="D15:H16" si="3">+D4/1000</f>
        <v>1</v>
      </c>
      <c r="E15" s="17"/>
      <c r="F15" s="18">
        <f t="shared" si="3"/>
        <v>0.20200000000000001</v>
      </c>
      <c r="G15" s="18">
        <f>+G4/1000</f>
        <v>1.3460000000000001</v>
      </c>
      <c r="H15" s="17">
        <f t="shared" si="3"/>
        <v>1.202</v>
      </c>
    </row>
    <row r="16" spans="1:8" x14ac:dyDescent="0.3">
      <c r="A16" s="8">
        <v>2025</v>
      </c>
      <c r="B16" s="17"/>
      <c r="C16" s="17">
        <f>+C5/1000</f>
        <v>2</v>
      </c>
      <c r="D16" s="17">
        <f t="shared" si="3"/>
        <v>0.51400000000000001</v>
      </c>
      <c r="E16" s="17">
        <f t="shared" si="3"/>
        <v>2</v>
      </c>
      <c r="F16" s="18"/>
      <c r="G16" s="18">
        <f t="shared" si="3"/>
        <v>4.5140000000000002</v>
      </c>
      <c r="H16" s="17">
        <f t="shared" si="3"/>
        <v>2.5139999999999998</v>
      </c>
    </row>
    <row r="17" spans="1:8" x14ac:dyDescent="0.3">
      <c r="A17" s="8">
        <v>2026</v>
      </c>
      <c r="B17" s="17">
        <f>+B6/1000</f>
        <v>5</v>
      </c>
      <c r="C17" s="17"/>
      <c r="D17" s="17">
        <f>+D6/1000</f>
        <v>6.75</v>
      </c>
      <c r="E17" s="17">
        <f>+E6/1000</f>
        <v>3.25</v>
      </c>
      <c r="F17" s="18"/>
      <c r="G17" s="18">
        <f t="shared" ref="G17:H20" si="4">+G6/1000</f>
        <v>15</v>
      </c>
      <c r="H17" s="17">
        <f t="shared" si="4"/>
        <v>10</v>
      </c>
    </row>
    <row r="18" spans="1:8" x14ac:dyDescent="0.3">
      <c r="A18" s="8">
        <v>2027</v>
      </c>
      <c r="B18" s="17"/>
      <c r="C18" s="17"/>
      <c r="D18" s="17"/>
      <c r="E18" s="17">
        <f>+E7/1000</f>
        <v>2.75</v>
      </c>
      <c r="F18" s="18"/>
      <c r="G18" s="18">
        <f t="shared" si="4"/>
        <v>2.75</v>
      </c>
      <c r="H18" s="17">
        <f t="shared" si="4"/>
        <v>2.75</v>
      </c>
    </row>
    <row r="19" spans="1:8" x14ac:dyDescent="0.3">
      <c r="A19" s="8">
        <v>2028</v>
      </c>
      <c r="B19" s="17"/>
      <c r="C19" s="17"/>
      <c r="D19" s="17"/>
      <c r="E19" s="17">
        <f>+E8/1000</f>
        <v>4.25</v>
      </c>
      <c r="F19" s="18"/>
      <c r="G19" s="18">
        <f t="shared" si="4"/>
        <v>4.25</v>
      </c>
      <c r="H19" s="17">
        <f t="shared" si="4"/>
        <v>4.25</v>
      </c>
    </row>
    <row r="20" spans="1:8" x14ac:dyDescent="0.3">
      <c r="A20" s="8">
        <v>2029</v>
      </c>
      <c r="B20" s="17"/>
      <c r="C20" s="17"/>
      <c r="D20" s="17"/>
      <c r="E20" s="17">
        <f>+E9/1000</f>
        <v>1.25</v>
      </c>
      <c r="F20" s="18"/>
      <c r="G20" s="18">
        <f t="shared" si="4"/>
        <v>1.25</v>
      </c>
      <c r="H20" s="17">
        <f t="shared" si="4"/>
        <v>1.25</v>
      </c>
    </row>
    <row r="21" spans="1:8" ht="15" thickBot="1" x14ac:dyDescent="0.35">
      <c r="A21" s="8" t="s">
        <v>13</v>
      </c>
      <c r="B21" s="19"/>
      <c r="C21" s="19"/>
      <c r="D21" s="19"/>
      <c r="E21" s="19"/>
      <c r="F21" s="20"/>
      <c r="G21" s="20"/>
      <c r="H21" s="19"/>
    </row>
    <row r="22" spans="1:8" x14ac:dyDescent="0.3">
      <c r="A22" s="14" t="s">
        <v>5</v>
      </c>
      <c r="B22" s="21">
        <f>SUM(B15:B21)</f>
        <v>5</v>
      </c>
      <c r="C22" s="21">
        <f>SUM(C15:C21)</f>
        <v>2.1440000000000001</v>
      </c>
      <c r="D22" s="21">
        <f t="shared" ref="D22:E22" si="5">SUM(D15:D21)</f>
        <v>8.2639999999999993</v>
      </c>
      <c r="E22" s="21">
        <f t="shared" si="5"/>
        <v>13.5</v>
      </c>
      <c r="F22" s="22">
        <f>SUM(F15:F21)</f>
        <v>0.20200000000000001</v>
      </c>
      <c r="G22" s="22">
        <f>SUM(G15:G21)</f>
        <v>29.11</v>
      </c>
      <c r="H22" s="21">
        <f>SUM(H15:H21)</f>
        <v>21.966000000000001</v>
      </c>
    </row>
    <row r="23" spans="1:8" x14ac:dyDescent="0.3">
      <c r="G23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ace41c2-8316-4075-b2a0-feb75f14e2c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bb892-de07-47e3-bc72-454d7b152aab">
      <Terms xmlns="http://schemas.microsoft.com/office/infopath/2007/PartnerControls"/>
    </lcf76f155ced4ddcb4097134ff3c332f>
    <TaxCatchAll xmlns="25fda321-f849-4d6f-b582-b8967b85c63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491876B95E4A8CD8A1834A85D7D6" ma:contentTypeVersion="17" ma:contentTypeDescription="Create a new document." ma:contentTypeScope="" ma:versionID="dd4775a50d8246436be1221fff1e2b56">
  <xsd:schema xmlns:xsd="http://www.w3.org/2001/XMLSchema" xmlns:xs="http://www.w3.org/2001/XMLSchema" xmlns:p="http://schemas.microsoft.com/office/2006/metadata/properties" xmlns:ns2="06ebb892-de07-47e3-bc72-454d7b152aab" xmlns:ns3="6ef5d624-b4ac-4641-a5fe-61f4b18e3a47" xmlns:ns4="25fda321-f849-4d6f-b582-b8967b85c633" targetNamespace="http://schemas.microsoft.com/office/2006/metadata/properties" ma:root="true" ma:fieldsID="123bb4b353655f352f847ae388048a37" ns2:_="" ns3:_="" ns4:_="">
    <xsd:import namespace="06ebb892-de07-47e3-bc72-454d7b152aab"/>
    <xsd:import namespace="6ef5d624-b4ac-4641-a5fe-61f4b18e3a47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bb892-de07-47e3-bc72-454d7b152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5d624-b4ac-4641-a5fe-61f4b18e3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11350e0-7d79-4ec7-bcb4-94ff99dae60e}" ma:internalName="TaxCatchAll" ma:showField="CatchAllData" ma:web="6ef5d624-b4ac-4641-a5fe-61f4b18e3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6E5FD-3200-4807-87B2-BD5F6B0A77C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A12DBA0-15CF-47F5-88F4-B3BFA03AF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245B96-A21E-4023-BB56-3200A9C469CB}">
  <ds:schemaRefs>
    <ds:schemaRef ds:uri="http://schemas.microsoft.com/office/2006/metadata/properties"/>
    <ds:schemaRef ds:uri="http://schemas.microsoft.com/office/infopath/2007/PartnerControls"/>
    <ds:schemaRef ds:uri="06ebb892-de07-47e3-bc72-454d7b152aab"/>
    <ds:schemaRef ds:uri="25fda321-f849-4d6f-b582-b8967b85c633"/>
  </ds:schemaRefs>
</ds:datastoreItem>
</file>

<file path=customXml/itemProps4.xml><?xml version="1.0" encoding="utf-8"?>
<ds:datastoreItem xmlns:ds="http://schemas.openxmlformats.org/officeDocument/2006/customXml" ds:itemID="{C87EC4AD-9C6A-49AE-8980-4F79D01EB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bb892-de07-47e3-bc72-454d7b152aab"/>
    <ds:schemaRef ds:uri="6ef5d624-b4ac-4641-a5fe-61f4b18e3a47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SVE24Q3</vt:lpstr>
      <vt:lpstr>SVE24Q2</vt:lpstr>
      <vt:lpstr>SVE24Q1</vt:lpstr>
      <vt:lpstr>Chart1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2024-10-09T12:24:33Z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2020-10-12T11:04:00Z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0x0101008E8F491876B95E4A8CD8A1834A85D7D6</vt:lpwstr>
  </property>
</Properties>
</file>