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332" documentId="8_{4F58E2F0-BB75-427A-B081-C95714A88D68}" xr6:coauthVersionLast="47" xr6:coauthVersionMax="47" xr10:uidLastSave="{CA9B1326-522B-4D89-B1AF-53A74CD3B0D8}"/>
  <bookViews>
    <workbookView xWindow="-108" yWindow="-108" windowWidth="41496" windowHeight="16776" xr2:uid="{00000000-000D-0000-FFFF-FFFF00000000}"/>
  </bookViews>
  <sheets>
    <sheet name="SVE24Q2" sheetId="4" r:id="rId1"/>
    <sheet name="SVE24Q1" sheetId="1" r:id="rId2"/>
    <sheet name="Char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E20" i="4"/>
  <c r="E19" i="4"/>
  <c r="E18" i="4"/>
  <c r="E22" i="4" s="1"/>
  <c r="E17" i="4"/>
  <c r="D17" i="4"/>
  <c r="B17" i="4"/>
  <c r="B22" i="4" s="1"/>
  <c r="E16" i="4"/>
  <c r="D16" i="4"/>
  <c r="F15" i="4"/>
  <c r="D15" i="4"/>
  <c r="C15" i="4"/>
  <c r="F11" i="4"/>
  <c r="E11" i="4"/>
  <c r="D11" i="4"/>
  <c r="C11" i="4"/>
  <c r="B11" i="4"/>
  <c r="H10" i="4"/>
  <c r="G10" i="4"/>
  <c r="H9" i="4"/>
  <c r="H20" i="4" s="1"/>
  <c r="G9" i="4"/>
  <c r="G20" i="4" s="1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H4" i="4"/>
  <c r="H11" i="4" s="1"/>
  <c r="G4" i="4"/>
  <c r="F22" i="4" l="1"/>
  <c r="C22" i="4"/>
  <c r="D22" i="4"/>
  <c r="G11" i="4"/>
  <c r="G12" i="4" s="1"/>
  <c r="G15" i="4"/>
  <c r="G22" i="4" s="1"/>
  <c r="H15" i="4"/>
  <c r="H22" i="4" s="1"/>
  <c r="H20" i="1" l="1"/>
  <c r="H19" i="1"/>
  <c r="G20" i="1"/>
  <c r="G15" i="1"/>
  <c r="E20" i="1"/>
  <c r="C15" i="1"/>
  <c r="C22" i="1" s="1"/>
  <c r="C16" i="1"/>
  <c r="H4" i="1"/>
  <c r="G9" i="1"/>
  <c r="H9" i="1"/>
  <c r="B22" i="1"/>
  <c r="F15" i="1"/>
  <c r="B11" i="1"/>
  <c r="F22" i="1" l="1"/>
  <c r="G10" i="1"/>
  <c r="G8" i="1"/>
  <c r="G7" i="1"/>
  <c r="G6" i="1"/>
  <c r="G5" i="1"/>
  <c r="G4" i="1"/>
  <c r="H8" i="1"/>
  <c r="H10" i="1"/>
  <c r="H7" i="1"/>
  <c r="H6" i="1"/>
  <c r="H5" i="1"/>
  <c r="F11" i="1"/>
  <c r="E11" i="1"/>
  <c r="D11" i="1"/>
  <c r="C11" i="1"/>
  <c r="H11" i="1" l="1"/>
  <c r="G11" i="1"/>
  <c r="H18" i="1" l="1"/>
  <c r="H17" i="1"/>
  <c r="H16" i="1"/>
  <c r="H15" i="1"/>
  <c r="E19" i="1"/>
  <c r="E18" i="1"/>
  <c r="E17" i="1"/>
  <c r="E16" i="1"/>
  <c r="H22" i="1" l="1"/>
  <c r="E22" i="1"/>
  <c r="G19" i="1"/>
  <c r="G18" i="1"/>
  <c r="B17" i="1"/>
  <c r="D17" i="1"/>
  <c r="D16" i="1"/>
  <c r="D15" i="1"/>
  <c r="D22" i="1" l="1"/>
  <c r="G17" i="1"/>
  <c r="G16" i="1"/>
  <c r="G22" i="1" l="1"/>
  <c r="G12" i="1"/>
</calcChain>
</file>

<file path=xl/sharedStrings.xml><?xml version="1.0" encoding="utf-8"?>
<sst xmlns="http://schemas.openxmlformats.org/spreadsheetml/2006/main" count="32" uniqueCount="14">
  <si>
    <t>Obligationer (MTN)</t>
  </si>
  <si>
    <t>Övriga lån</t>
  </si>
  <si>
    <t>År</t>
  </si>
  <si>
    <t>Total</t>
  </si>
  <si>
    <t>Per</t>
  </si>
  <si>
    <t>Sum</t>
  </si>
  <si>
    <t>Bilateral bankfacilitet (outnyttjad)</t>
  </si>
  <si>
    <t>Syndikerat banklån</t>
  </si>
  <si>
    <t>Mdkr</t>
  </si>
  <si>
    <t>Diagram</t>
  </si>
  <si>
    <t>Nyttjat</t>
  </si>
  <si>
    <t>Syndikerad bankfacilitet (outnyttjad)</t>
  </si>
  <si>
    <t>Mkr</t>
  </si>
  <si>
    <t>2030 och senare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</si>
</sst>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2" applyFont="1" applyAlignment="1">
      <alignment wrapText="1"/>
    </xf>
    <xf numFmtId="0" fontId="2" fillId="0" borderId="0" xfId="1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3" fontId="0" fillId="2" borderId="0" xfId="0" applyNumberFormat="1" applyFill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0" fontId="2" fillId="0" borderId="1" xfId="1" applyFont="1" applyBorder="1" applyAlignment="1">
      <alignment wrapText="1"/>
    </xf>
    <xf numFmtId="164" fontId="0" fillId="3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</cellXfs>
  <cellStyles count="4">
    <cellStyle name="Normal" xfId="0" builtinId="0"/>
    <cellStyle name="Normal 2" xfId="3" xr:uid="{965DA7DF-B4AE-4DE3-A2FD-2CD2A1C835E0}"/>
    <cellStyle name="Normal 289 2 3" xfId="1" xr:uid="{00000000-0005-0000-0000-000001000000}"/>
    <cellStyle name="Normal 289 2 3 2" xfId="2" xr:uid="{5411BA4E-0E87-4309-A995-42C48AB7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376039267648622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SVE24Q2!$F$3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-4.8583707081787872E-2"/>
                  <c:y val="-1.2609971111251221E-2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4568430989262E-2"/>
                      <c:h val="3.1955851200355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F7-42D0-8442-D2D85582D818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SVE24Q2!$A$15:$A$21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och senare</c:v>
                </c:pt>
              </c:strCache>
            </c:strRef>
          </c:cat>
          <c:val>
            <c:numRef>
              <c:f>SVE24Q2!$F$15:$F$21</c:f>
              <c:numCache>
                <c:formatCode>#\ ##0.0</c:formatCode>
                <c:ptCount val="7"/>
                <c:pt idx="0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F-4340-A545-9A583A280CA2}"/>
            </c:ext>
          </c:extLst>
        </c:ser>
        <c:ser>
          <c:idx val="4"/>
          <c:order val="1"/>
          <c:tx>
            <c:strRef>
              <c:f>SVE24Q2!$E$3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SVE24Q2!$A$15:$A$21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och senare</c:v>
                </c:pt>
              </c:strCache>
            </c:strRef>
          </c:cat>
          <c:val>
            <c:numRef>
              <c:f>SVE24Q2!$E$15:$E$21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89-47F9-957A-3C35D1D7FA44}"/>
            </c:ext>
          </c:extLst>
        </c:ser>
        <c:ser>
          <c:idx val="3"/>
          <c:order val="2"/>
          <c:tx>
            <c:strRef>
              <c:f>SVE24Q2!$D$3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1.6422661548773365E-2"/>
                  <c:y val="-2.1016618518752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7-42D0-8442-D2D85582D818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SVE24Q2!$A$15:$A$21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och senare</c:v>
                </c:pt>
              </c:strCache>
            </c:strRef>
          </c:cat>
          <c:val>
            <c:numRef>
              <c:f>SVE24Q2!$D$15:$D$21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1-45F9-816E-BFB5F35C67B4}"/>
            </c:ext>
          </c:extLst>
        </c:ser>
        <c:ser>
          <c:idx val="0"/>
          <c:order val="3"/>
          <c:tx>
            <c:strRef>
              <c:f>SVE24Q2!$B$3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SVE24Q2!$A$15:$A$21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och senare</c:v>
                </c:pt>
              </c:strCache>
            </c:strRef>
          </c:cat>
          <c:val>
            <c:numRef>
              <c:f>SVE24Q2!$B$15:$B$21</c:f>
              <c:numCache>
                <c:formatCode>#\ ##0.0</c:formatCode>
                <c:ptCount val="7"/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7F9-957A-3C35D1D7FA44}"/>
            </c:ext>
          </c:extLst>
        </c:ser>
        <c:ser>
          <c:idx val="1"/>
          <c:order val="4"/>
          <c:tx>
            <c:strRef>
              <c:f>SVE24Q2!$C$3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0"/>
                  <c:y val="-4.20332370375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7-42D0-8442-D2D85582D818}"/>
                </c:ext>
              </c:extLst>
            </c:dLbl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SVE24Q2!$A$15:$A$21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och senare</c:v>
                </c:pt>
              </c:strCache>
            </c:strRef>
          </c:cat>
          <c:val>
            <c:numRef>
              <c:f>SVE24Q2!$C$15:$C$21</c:f>
              <c:numCache>
                <c:formatCode>#\ ##0.0</c:formatCode>
                <c:ptCount val="7"/>
                <c:pt idx="0">
                  <c:v>0.11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1-45F9-816E-BFB5F35C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lineChart>
        <c:grouping val="standard"/>
        <c:varyColors val="0"/>
        <c:ser>
          <c:idx val="6"/>
          <c:order val="5"/>
          <c:spPr>
            <a:ln>
              <a:noFill/>
            </a:ln>
          </c:spPr>
          <c:marker>
            <c:symbol val="none"/>
          </c:marker>
          <c:cat>
            <c:strRef>
              <c:f>SVE24Q2!$A$15:$A$21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och senare</c:v>
                </c:pt>
              </c:strCache>
            </c:strRef>
          </c:cat>
          <c:val>
            <c:numRef>
              <c:f>SVE24Q2!$G$15:$G$21</c:f>
              <c:numCache>
                <c:formatCode>#\ ##0.0</c:formatCode>
                <c:ptCount val="7"/>
                <c:pt idx="0">
                  <c:v>0.85399999999999998</c:v>
                </c:pt>
                <c:pt idx="1">
                  <c:v>2.5070000000000001</c:v>
                </c:pt>
                <c:pt idx="2">
                  <c:v>14.5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F-4BFA-B414-2DDF4226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920464"/>
        <c:axId val="1803920048"/>
      </c:line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valAx>
        <c:axId val="180392004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extTo"/>
        <c:crossAx val="1803920464"/>
        <c:crosses val="max"/>
        <c:crossBetween val="between"/>
      </c:valAx>
      <c:catAx>
        <c:axId val="180392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39200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9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9860" cy="60428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C003-F6C7-4D20-BAD2-1F4577EA318F}">
  <dimension ref="A1:H23"/>
  <sheetViews>
    <sheetView tabSelected="1" workbookViewId="0">
      <selection activeCell="S40" sqref="S40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45473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110</v>
      </c>
      <c r="D4" s="9">
        <v>500</v>
      </c>
      <c r="E4" s="9"/>
      <c r="F4" s="10">
        <v>244</v>
      </c>
      <c r="G4" s="11">
        <f t="shared" ref="G4:G10" si="0">SUM(B4:F4)</f>
        <v>854</v>
      </c>
      <c r="H4" s="12">
        <f>SUM(D4:F4)</f>
        <v>744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10">
        <v>7</v>
      </c>
      <c r="G5" s="11">
        <f t="shared" si="0"/>
        <v>2507</v>
      </c>
      <c r="H5" s="12">
        <f t="shared" ref="H5:H10" si="1">SUM(D5:F5)</f>
        <v>2507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10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10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10"/>
      <c r="G9" s="11">
        <f t="shared" si="0"/>
        <v>3250</v>
      </c>
      <c r="H9" s="12">
        <f>SUM(D9:F9)</f>
        <v>3250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3110</v>
      </c>
      <c r="D11" s="12">
        <f t="shared" si="2"/>
        <v>4250</v>
      </c>
      <c r="E11" s="12">
        <f t="shared" si="2"/>
        <v>16000</v>
      </c>
      <c r="F11" s="12">
        <f t="shared" si="2"/>
        <v>251</v>
      </c>
      <c r="G11" s="12">
        <f t="shared" si="2"/>
        <v>28611</v>
      </c>
      <c r="H11" s="12">
        <f t="shared" si="2"/>
        <v>20501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0.11</v>
      </c>
      <c r="D15" s="17">
        <f t="shared" ref="D15:H20" si="3">+D4/1000</f>
        <v>0.5</v>
      </c>
      <c r="E15" s="17"/>
      <c r="F15" s="18">
        <f t="shared" si="3"/>
        <v>0.24399999999999999</v>
      </c>
      <c r="G15" s="18">
        <f>+G4/1000</f>
        <v>0.85399999999999998</v>
      </c>
      <c r="H15" s="17">
        <f t="shared" si="3"/>
        <v>0.74399999999999999</v>
      </c>
    </row>
    <row r="16" spans="1:8" x14ac:dyDescent="0.3">
      <c r="A16" s="8">
        <v>2025</v>
      </c>
      <c r="B16" s="17"/>
      <c r="C16" s="17"/>
      <c r="D16" s="17">
        <f t="shared" si="3"/>
        <v>0.5</v>
      </c>
      <c r="E16" s="17">
        <f t="shared" si="3"/>
        <v>2</v>
      </c>
      <c r="F16" s="18"/>
      <c r="G16" s="18">
        <f t="shared" si="3"/>
        <v>2.5070000000000001</v>
      </c>
      <c r="H16" s="17">
        <f t="shared" si="3"/>
        <v>2.5070000000000001</v>
      </c>
    </row>
    <row r="17" spans="1:8" x14ac:dyDescent="0.3">
      <c r="A17" s="8">
        <v>2026</v>
      </c>
      <c r="B17" s="17">
        <f>+B6/1000</f>
        <v>5</v>
      </c>
      <c r="C17" s="17">
        <f>+C6/1000</f>
        <v>3</v>
      </c>
      <c r="D17" s="17">
        <f>+D6/1000</f>
        <v>3.25</v>
      </c>
      <c r="E17" s="17">
        <f>+E6/1000</f>
        <v>3.25</v>
      </c>
      <c r="F17" s="18"/>
      <c r="G17" s="18">
        <f t="shared" si="3"/>
        <v>14.5</v>
      </c>
      <c r="H17" s="17">
        <f t="shared" si="3"/>
        <v>6.5</v>
      </c>
    </row>
    <row r="18" spans="1:8" x14ac:dyDescent="0.3">
      <c r="A18" s="8">
        <v>2027</v>
      </c>
      <c r="B18" s="17"/>
      <c r="C18" s="17"/>
      <c r="D18" s="17"/>
      <c r="E18" s="17">
        <f>+E7/1000</f>
        <v>3.25</v>
      </c>
      <c r="F18" s="18"/>
      <c r="G18" s="18">
        <f t="shared" si="3"/>
        <v>3.25</v>
      </c>
      <c r="H18" s="17">
        <f t="shared" si="3"/>
        <v>3.25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3"/>
        <v>4.25</v>
      </c>
      <c r="H19" s="17">
        <f t="shared" si="3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3.25</v>
      </c>
      <c r="F20" s="18"/>
      <c r="G20" s="18">
        <f t="shared" si="3"/>
        <v>3.25</v>
      </c>
      <c r="H20" s="17">
        <f t="shared" si="3"/>
        <v>3.25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3">
        <f>SUM(B15:B21)</f>
        <v>5</v>
      </c>
      <c r="C22" s="23">
        <f>SUM(C15:C21)</f>
        <v>3.11</v>
      </c>
      <c r="D22" s="23">
        <f t="shared" ref="D22:E22" si="4">SUM(D15:D21)</f>
        <v>4.25</v>
      </c>
      <c r="E22" s="23">
        <f t="shared" si="4"/>
        <v>16</v>
      </c>
      <c r="F22" s="24">
        <f>SUM(F15:F21)</f>
        <v>0.24399999999999999</v>
      </c>
      <c r="G22" s="24">
        <f>SUM(G15:G21)</f>
        <v>28.611000000000001</v>
      </c>
      <c r="H22" s="23">
        <f>SUM(H15:H21)</f>
        <v>20.501000000000001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28" sqref="H28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45382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144</v>
      </c>
      <c r="D4" s="9">
        <v>1000</v>
      </c>
      <c r="E4" s="9"/>
      <c r="F4" s="10">
        <v>202</v>
      </c>
      <c r="G4" s="11">
        <f t="shared" ref="G4:G10" si="0">SUM(B4:F4)</f>
        <v>1346</v>
      </c>
      <c r="H4" s="12">
        <f>SUM(D4:F4)</f>
        <v>1202</v>
      </c>
    </row>
    <row r="5" spans="1:8" x14ac:dyDescent="0.3">
      <c r="A5" s="8">
        <v>2025</v>
      </c>
      <c r="B5" s="9"/>
      <c r="C5" s="9">
        <v>2000</v>
      </c>
      <c r="D5" s="9">
        <v>514</v>
      </c>
      <c r="E5" s="9">
        <v>2000</v>
      </c>
      <c r="F5" s="10"/>
      <c r="G5" s="11">
        <f t="shared" si="0"/>
        <v>4514</v>
      </c>
      <c r="H5" s="12">
        <f t="shared" ref="H5:H10" si="1">SUM(D5:F5)</f>
        <v>2514</v>
      </c>
    </row>
    <row r="6" spans="1:8" x14ac:dyDescent="0.3">
      <c r="A6" s="8">
        <v>2026</v>
      </c>
      <c r="B6" s="9">
        <v>5000</v>
      </c>
      <c r="C6" s="9"/>
      <c r="D6" s="9">
        <v>6750</v>
      </c>
      <c r="E6" s="9">
        <v>3250</v>
      </c>
      <c r="F6" s="10"/>
      <c r="G6" s="11">
        <f t="shared" si="0"/>
        <v>15000</v>
      </c>
      <c r="H6" s="12">
        <f t="shared" si="1"/>
        <v>10000</v>
      </c>
    </row>
    <row r="7" spans="1:8" x14ac:dyDescent="0.3">
      <c r="A7" s="8">
        <v>2027</v>
      </c>
      <c r="B7" s="9"/>
      <c r="C7" s="9"/>
      <c r="D7" s="9"/>
      <c r="E7" s="9">
        <v>2750</v>
      </c>
      <c r="F7" s="10"/>
      <c r="G7" s="11">
        <f t="shared" si="0"/>
        <v>2750</v>
      </c>
      <c r="H7" s="12">
        <f t="shared" si="1"/>
        <v>2750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1250</v>
      </c>
      <c r="F9" s="10"/>
      <c r="G9" s="11">
        <f t="shared" si="0"/>
        <v>1250</v>
      </c>
      <c r="H9" s="12">
        <f>SUM(D9:F9)</f>
        <v>1250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2144</v>
      </c>
      <c r="D11" s="12">
        <f t="shared" si="2"/>
        <v>8264</v>
      </c>
      <c r="E11" s="12">
        <f t="shared" si="2"/>
        <v>13500</v>
      </c>
      <c r="F11" s="12">
        <f t="shared" si="2"/>
        <v>202</v>
      </c>
      <c r="G11" s="12">
        <f t="shared" si="2"/>
        <v>29110</v>
      </c>
      <c r="H11" s="12">
        <f t="shared" si="2"/>
        <v>21966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0.14399999999999999</v>
      </c>
      <c r="D15" s="17">
        <f t="shared" ref="D15:H16" si="3">+D4/1000</f>
        <v>1</v>
      </c>
      <c r="E15" s="17"/>
      <c r="F15" s="18">
        <f t="shared" si="3"/>
        <v>0.20200000000000001</v>
      </c>
      <c r="G15" s="18">
        <f>+G4/1000</f>
        <v>1.3460000000000001</v>
      </c>
      <c r="H15" s="17">
        <f t="shared" si="3"/>
        <v>1.202</v>
      </c>
    </row>
    <row r="16" spans="1:8" x14ac:dyDescent="0.3">
      <c r="A16" s="8">
        <v>2025</v>
      </c>
      <c r="B16" s="17"/>
      <c r="C16" s="17">
        <f>+C5/1000</f>
        <v>2</v>
      </c>
      <c r="D16" s="17">
        <f t="shared" si="3"/>
        <v>0.51400000000000001</v>
      </c>
      <c r="E16" s="17">
        <f t="shared" si="3"/>
        <v>2</v>
      </c>
      <c r="F16" s="18"/>
      <c r="G16" s="18">
        <f t="shared" si="3"/>
        <v>4.5140000000000002</v>
      </c>
      <c r="H16" s="17">
        <f t="shared" si="3"/>
        <v>2.5139999999999998</v>
      </c>
    </row>
    <row r="17" spans="1:8" x14ac:dyDescent="0.3">
      <c r="A17" s="8">
        <v>2026</v>
      </c>
      <c r="B17" s="17">
        <f>+B6/1000</f>
        <v>5</v>
      </c>
      <c r="C17" s="17"/>
      <c r="D17" s="17">
        <f>+D6/1000</f>
        <v>6.75</v>
      </c>
      <c r="E17" s="17">
        <f>+E6/1000</f>
        <v>3.25</v>
      </c>
      <c r="F17" s="18"/>
      <c r="G17" s="18">
        <f t="shared" ref="G17:H20" si="4">+G6/1000</f>
        <v>15</v>
      </c>
      <c r="H17" s="17">
        <f t="shared" si="4"/>
        <v>10</v>
      </c>
    </row>
    <row r="18" spans="1:8" x14ac:dyDescent="0.3">
      <c r="A18" s="8">
        <v>2027</v>
      </c>
      <c r="B18" s="17"/>
      <c r="C18" s="17"/>
      <c r="D18" s="17"/>
      <c r="E18" s="17">
        <f>+E7/1000</f>
        <v>2.75</v>
      </c>
      <c r="F18" s="18"/>
      <c r="G18" s="18">
        <f t="shared" si="4"/>
        <v>2.75</v>
      </c>
      <c r="H18" s="17">
        <f t="shared" si="4"/>
        <v>2.75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1.25</v>
      </c>
      <c r="F20" s="18"/>
      <c r="G20" s="18">
        <f t="shared" si="4"/>
        <v>1.25</v>
      </c>
      <c r="H20" s="17">
        <f t="shared" si="4"/>
        <v>1.25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1">
        <f>SUM(B15:B21)</f>
        <v>5</v>
      </c>
      <c r="C22" s="21">
        <f>SUM(C15:C21)</f>
        <v>2.1440000000000001</v>
      </c>
      <c r="D22" s="21">
        <f t="shared" ref="D22:E22" si="5">SUM(D15:D21)</f>
        <v>8.2639999999999993</v>
      </c>
      <c r="E22" s="21">
        <f t="shared" si="5"/>
        <v>13.5</v>
      </c>
      <c r="F22" s="22">
        <f>SUM(F15:F21)</f>
        <v>0.20200000000000001</v>
      </c>
      <c r="G22" s="22">
        <f>SUM(G15:G21)</f>
        <v>29.11</v>
      </c>
      <c r="H22" s="21">
        <f>SUM(H15:H21)</f>
        <v>21.966000000000001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ace41c2-8316-4075-b2a0-feb75f14e2c3" ContentTypeId="0x0101" PreviousValue="false"/>
</file>

<file path=customXml/itemProps1.xml><?xml version="1.0" encoding="utf-8"?>
<ds:datastoreItem xmlns:ds="http://schemas.openxmlformats.org/officeDocument/2006/customXml" ds:itemID="{C87EC4AD-9C6A-49AE-8980-4F79D01EB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245B96-A21E-4023-BB56-3200A9C469CB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customXml/itemProps3.xml><?xml version="1.0" encoding="utf-8"?>
<ds:datastoreItem xmlns:ds="http://schemas.openxmlformats.org/officeDocument/2006/customXml" ds:itemID="{2A12DBA0-15CF-47F5-88F4-B3BFA03AF4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96E5FD-3200-4807-87B2-BD5F6B0A77C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SVE24Q2</vt:lpstr>
      <vt:lpstr>SVE24Q1</vt:lpstr>
      <vt:lpstr>Chart1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2024-08-14T13:47:47Z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2020-10-12T11:04:00Z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